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75" windowWidth="15240" windowHeight="7935"/>
  </bookViews>
  <sheets>
    <sheet name="DANH SÁCH" sheetId="3" r:id="rId1"/>
  </sheets>
  <definedNames>
    <definedName name="_xlnm._FilterDatabase" localSheetId="0" hidden="1">'DANH SÁCH'!$A$5:$R$5</definedName>
    <definedName name="_xlnm.Print_Titles" localSheetId="0">'DANH SÁCH'!$2:$5</definedName>
  </definedNames>
  <calcPr calcId="145621" concurrentCalc="0"/>
</workbook>
</file>

<file path=xl/calcChain.xml><?xml version="1.0" encoding="utf-8"?>
<calcChain xmlns="http://schemas.openxmlformats.org/spreadsheetml/2006/main">
  <c r="J18" i="3" l="1"/>
  <c r="L18" i="3"/>
  <c r="N18" i="3"/>
  <c r="A18" i="3"/>
  <c r="N24" i="3"/>
  <c r="L24" i="3"/>
  <c r="J24" i="3"/>
  <c r="A24" i="3"/>
  <c r="N23" i="3"/>
  <c r="L23" i="3"/>
  <c r="J23" i="3"/>
  <c r="A23" i="3"/>
  <c r="N26" i="3"/>
  <c r="L26" i="3"/>
  <c r="J26" i="3"/>
  <c r="A26" i="3"/>
  <c r="N25" i="3"/>
  <c r="L25" i="3"/>
  <c r="J25" i="3"/>
  <c r="A25" i="3"/>
  <c r="N27" i="3"/>
  <c r="L27" i="3"/>
  <c r="J27" i="3"/>
  <c r="A27" i="3"/>
  <c r="D29" i="3"/>
  <c r="A12" i="3"/>
  <c r="N22" i="3"/>
  <c r="L22" i="3"/>
  <c r="J22" i="3"/>
  <c r="A22" i="3"/>
  <c r="N21" i="3"/>
  <c r="L21" i="3"/>
  <c r="J21" i="3"/>
  <c r="A21" i="3"/>
  <c r="N20" i="3"/>
  <c r="L20" i="3"/>
  <c r="J20" i="3"/>
  <c r="A20" i="3"/>
  <c r="N19" i="3"/>
  <c r="L19" i="3"/>
  <c r="J19" i="3"/>
  <c r="A19" i="3"/>
  <c r="N17" i="3"/>
  <c r="L17" i="3"/>
  <c r="J17" i="3"/>
  <c r="A17" i="3"/>
  <c r="N16" i="3"/>
  <c r="L16" i="3"/>
  <c r="J16" i="3"/>
  <c r="A16" i="3"/>
  <c r="N15" i="3"/>
  <c r="L15" i="3"/>
  <c r="J15" i="3"/>
  <c r="A15" i="3"/>
  <c r="N14" i="3"/>
  <c r="L14" i="3"/>
  <c r="J14" i="3"/>
  <c r="A14" i="3"/>
  <c r="N13" i="3"/>
  <c r="L13" i="3"/>
  <c r="J13" i="3"/>
  <c r="A13" i="3"/>
  <c r="N12" i="3"/>
  <c r="L12" i="3"/>
  <c r="J12" i="3"/>
  <c r="N11" i="3"/>
  <c r="L11" i="3"/>
  <c r="J11" i="3"/>
  <c r="A11" i="3"/>
  <c r="N10" i="3"/>
  <c r="L10" i="3"/>
  <c r="J10" i="3"/>
  <c r="A10" i="3"/>
  <c r="N9" i="3"/>
  <c r="L9" i="3"/>
  <c r="J9" i="3"/>
  <c r="A9" i="3"/>
  <c r="N8" i="3"/>
  <c r="L8" i="3"/>
  <c r="J8" i="3"/>
  <c r="A8" i="3"/>
  <c r="N7" i="3"/>
  <c r="L7" i="3"/>
  <c r="J7" i="3"/>
  <c r="A7" i="3"/>
  <c r="N6" i="3"/>
  <c r="A6" i="3"/>
  <c r="L6" i="3"/>
  <c r="J6" i="3"/>
</calcChain>
</file>

<file path=xl/sharedStrings.xml><?xml version="1.0" encoding="utf-8"?>
<sst xmlns="http://schemas.openxmlformats.org/spreadsheetml/2006/main" count="198" uniqueCount="151">
  <si>
    <t>TT</t>
  </si>
  <si>
    <t>HỌ VÀ TÊN</t>
  </si>
  <si>
    <t>LỚP</t>
  </si>
  <si>
    <t>ĐIỂM THI
TRƯỚC PHÚC KHẢO</t>
  </si>
  <si>
    <t>ĐIỂM THI 
SAU PHÚC KHẢO</t>
  </si>
  <si>
    <t>ĐIỂM HỌC PHẦN
SAU PHÚC KHẢO</t>
  </si>
  <si>
    <t>Bằng số</t>
  </si>
  <si>
    <t>Bằng chữ</t>
  </si>
  <si>
    <t>HỌC PHẦN THI</t>
  </si>
  <si>
    <t>NHÓM</t>
  </si>
  <si>
    <t>Không</t>
  </si>
  <si>
    <t>Nửa điểm</t>
  </si>
  <si>
    <t>Một</t>
  </si>
  <si>
    <t>Một rưỡi</t>
  </si>
  <si>
    <t>Hai</t>
  </si>
  <si>
    <t>Hai rưỡi</t>
  </si>
  <si>
    <t>Ba</t>
  </si>
  <si>
    <t>Bốn</t>
  </si>
  <si>
    <t>Bốn rưỡi</t>
  </si>
  <si>
    <t>Năm</t>
  </si>
  <si>
    <t>Năm rưỡi</t>
  </si>
  <si>
    <t>Sáu</t>
  </si>
  <si>
    <t>Sáu rưỡi</t>
  </si>
  <si>
    <t>Bảy</t>
  </si>
  <si>
    <t>Bảy rưỡi</t>
  </si>
  <si>
    <t>Tám</t>
  </si>
  <si>
    <t>Tám rưỡi</t>
  </si>
  <si>
    <t>MÃ SINH VIÊN</t>
  </si>
  <si>
    <t>Danh sách gồm:</t>
  </si>
  <si>
    <t>PHÒNG
THI</t>
  </si>
  <si>
    <r>
      <t xml:space="preserve">CỘNG HÒA XÃ HỘI CHỦ NGHĨA VIỆT NAM
</t>
    </r>
    <r>
      <rPr>
        <b/>
        <u/>
        <sz val="12"/>
        <rFont val="Times New Roman"/>
        <family val="1"/>
      </rPr>
      <t>Độc lập - Tự do - Hạnh phúc</t>
    </r>
  </si>
  <si>
    <t>GHI CHÚ</t>
  </si>
  <si>
    <r>
      <t xml:space="preserve">HỌC VIỆN CÔNG NGHỆ BƯU CHÍNH VIỄN THÔNG
</t>
    </r>
    <r>
      <rPr>
        <b/>
        <u/>
        <sz val="12"/>
        <rFont val="Times New Roman"/>
        <family val="1"/>
      </rPr>
      <t>TRUNG TÂM KHẢO THÍ &amp; ĐBCLGD</t>
    </r>
  </si>
  <si>
    <t>Điểm không thay đổi</t>
  </si>
  <si>
    <t>TRƯỞNG TRUNG TÂM</t>
  </si>
  <si>
    <t>NGƯỜI LẬP BIỂU</t>
  </si>
  <si>
    <t>B18DCCN616</t>
  </si>
  <si>
    <t>D18CQCN11-B</t>
  </si>
  <si>
    <t>Đại số</t>
  </si>
  <si>
    <t>203-A2</t>
  </si>
  <si>
    <t>B17DCCN529</t>
  </si>
  <si>
    <t>Sang</t>
  </si>
  <si>
    <t>D17CQCN01-B</t>
  </si>
  <si>
    <t>Toán Kỹ thuật</t>
  </si>
  <si>
    <t>B16DCVT138</t>
  </si>
  <si>
    <t>Nguyễn Hoàng</t>
  </si>
  <si>
    <t>Hùng</t>
  </si>
  <si>
    <t>D16CQVT02-B</t>
  </si>
  <si>
    <t xml:space="preserve">Nguyễn Đình </t>
  </si>
  <si>
    <t>Thành</t>
  </si>
  <si>
    <t xml:space="preserve">Hà Ngọc </t>
  </si>
  <si>
    <t>301-A2</t>
  </si>
  <si>
    <t>Nguyễn Bá</t>
  </si>
  <si>
    <t>Đông</t>
  </si>
  <si>
    <t>B17DCVT067</t>
  </si>
  <si>
    <t>D17CQVT03-B</t>
  </si>
  <si>
    <t>B18DCVT289</t>
  </si>
  <si>
    <t>Ma Tuấn</t>
  </si>
  <si>
    <t>Minh</t>
  </si>
  <si>
    <t>D18CQVT01-B</t>
  </si>
  <si>
    <t>202-A2</t>
  </si>
  <si>
    <t>B16DCMR088</t>
  </si>
  <si>
    <t>Võ Nguyễn Minh</t>
  </si>
  <si>
    <t>Quân</t>
  </si>
  <si>
    <t>D16IMR</t>
  </si>
  <si>
    <t>Toán cao cấp 1</t>
  </si>
  <si>
    <t>401-A2</t>
  </si>
  <si>
    <t>B16DCPT147</t>
  </si>
  <si>
    <t>Lê Văn</t>
  </si>
  <si>
    <t>Thuận</t>
  </si>
  <si>
    <t>D16TKDPT2</t>
  </si>
  <si>
    <t>Xác suất thống kê</t>
  </si>
  <si>
    <t>Anh</t>
  </si>
  <si>
    <t>D18CQCN10-B</t>
  </si>
  <si>
    <t>Lịch sử các học thuyết kinh tế</t>
  </si>
  <si>
    <t>B17DCMR155</t>
  </si>
  <si>
    <t>Lương Thị</t>
  </si>
  <si>
    <t>Tuyết</t>
  </si>
  <si>
    <t>D17CQMR02-B</t>
  </si>
  <si>
    <t>Những NLCB của CNMLN 2</t>
  </si>
  <si>
    <t>B18DCCN034</t>
  </si>
  <si>
    <t>Phạm Quang</t>
  </si>
  <si>
    <t>D18CQCN01-B</t>
  </si>
  <si>
    <t>703-A2</t>
  </si>
  <si>
    <t>B18DCVT232</t>
  </si>
  <si>
    <t>Giáp Quốc</t>
  </si>
  <si>
    <t>Khánh</t>
  </si>
  <si>
    <t>D18CQVT08-B</t>
  </si>
  <si>
    <t>101-A2</t>
  </si>
  <si>
    <t>311-A3</t>
  </si>
  <si>
    <t>B18DCCN549</t>
  </si>
  <si>
    <t>Lã Mạnh</t>
  </si>
  <si>
    <t>Tú</t>
  </si>
  <si>
    <t>B15DCDT042</t>
  </si>
  <si>
    <t>Phí Mạnh</t>
  </si>
  <si>
    <t>Dũng</t>
  </si>
  <si>
    <t>D15DTMT1</t>
  </si>
  <si>
    <t>Tiếng Anh A22</t>
  </si>
  <si>
    <t>201-A2</t>
  </si>
  <si>
    <t>Toán kinh tế</t>
  </si>
  <si>
    <t>Quản trị sản xuất</t>
  </si>
  <si>
    <t>Quản trị tài chính doanh nghiệp</t>
  </si>
  <si>
    <t>B16DCQT004</t>
  </si>
  <si>
    <t>Đỗ Tuấn</t>
  </si>
  <si>
    <t>D16TMDT</t>
  </si>
  <si>
    <t>G3-A2</t>
  </si>
  <si>
    <t>403-A2</t>
  </si>
  <si>
    <t>B17DCQT104</t>
  </si>
  <si>
    <t>Trương Công</t>
  </si>
  <si>
    <t>D17CQQT04-B</t>
  </si>
  <si>
    <t>B18DCMR063</t>
  </si>
  <si>
    <t>Lê Thu</t>
  </si>
  <si>
    <t>Hằng</t>
  </si>
  <si>
    <t>D18CQMR03-B</t>
  </si>
  <si>
    <t>603-A2</t>
  </si>
  <si>
    <t>207-A3</t>
  </si>
  <si>
    <t>Nguyễn Hải Ngọc</t>
  </si>
  <si>
    <t>Trần Thị Mỹ Hạnh</t>
  </si>
  <si>
    <t>Điểm các kỹ năng không thay đổi</t>
  </si>
  <si>
    <t>KỲ THI LẦN 1 -  HỌC KỲ PHỤ (HÈ), NĂM HỌC 2019 - 2020</t>
  </si>
  <si>
    <t>B15DCKT199</t>
  </si>
  <si>
    <t xml:space="preserve">Nguyễn Trọng </t>
  </si>
  <si>
    <t>Tùng</t>
  </si>
  <si>
    <t>D15CQKT03-B</t>
  </si>
  <si>
    <t>Cơ sở dữ liệu</t>
  </si>
  <si>
    <t>B15DCDT182</t>
  </si>
  <si>
    <t>Dương Minh</t>
  </si>
  <si>
    <t>Thắng</t>
  </si>
  <si>
    <t>D15XLTH1</t>
  </si>
  <si>
    <t>Điện tử tương tự</t>
  </si>
  <si>
    <t>Chấm lần 1 cộng nhầm điểm</t>
  </si>
  <si>
    <t>Điện tử số</t>
  </si>
  <si>
    <t xml:space="preserve">Trương Quốc </t>
  </si>
  <si>
    <t>Hiệu</t>
  </si>
  <si>
    <t>D16CQVT05-B</t>
  </si>
  <si>
    <t>B16DCVT125</t>
  </si>
  <si>
    <r>
      <t xml:space="preserve">Chấm lần 1 cộng </t>
    </r>
    <r>
      <rPr>
        <sz val="11"/>
        <rFont val="Times New Roman"/>
        <family val="1"/>
      </rPr>
      <t xml:space="preserve">sót </t>
    </r>
    <r>
      <rPr>
        <i/>
        <sz val="11"/>
        <rFont val="Times New Roman"/>
        <family val="1"/>
      </rPr>
      <t>điểm câu 1, 2</t>
    </r>
  </si>
  <si>
    <t>Trần Công</t>
  </si>
  <si>
    <t>Sơn</t>
  </si>
  <si>
    <t>Lý thuyết thông tin</t>
  </si>
  <si>
    <t>B17DCDT163</t>
  </si>
  <si>
    <t>Khương Phú</t>
  </si>
  <si>
    <t>Bình</t>
  </si>
  <si>
    <t>D17CQDT03-B</t>
  </si>
  <si>
    <t>D17CQDT04-B</t>
  </si>
  <si>
    <t>B17DCDT020</t>
  </si>
  <si>
    <t>Hà Nội, ngày 12 tháng 10 năm2020</t>
  </si>
  <si>
    <t xml:space="preserve">TỔNG HỢP ĐIỂM PHÚC KHẢO BÀI THI </t>
  </si>
  <si>
    <t>Nhân</t>
  </si>
  <si>
    <t>Hoàng Đức</t>
  </si>
  <si>
    <t>B18DCVT267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</si>
</sst>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2"/>
      <name val="Times New Roman"/>
    </font>
    <font>
      <sz val="12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i/>
      <sz val="12"/>
      <name val="Times New Roman"/>
      <family val="1"/>
    </font>
    <font>
      <b/>
      <sz val="16"/>
      <name val="Times New Roman"/>
      <family val="1"/>
    </font>
    <font>
      <b/>
      <u/>
      <sz val="12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sz val="9"/>
      <name val="Times New Roman"/>
      <family val="1"/>
    </font>
    <font>
      <i/>
      <sz val="10"/>
      <name val="Times New Roman"/>
      <family val="1"/>
    </font>
    <font>
      <sz val="11"/>
      <name val="Times New Roman"/>
      <family val="1"/>
    </font>
    <font>
      <u/>
      <sz val="12"/>
      <color theme="10"/>
      <name val="Times New Roman"/>
      <family val="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05">
    <xf numFmtId="0" fontId="0" fillId="0" borderId="0" xfId="0"/>
    <xf numFmtId="0" fontId="1" fillId="0" borderId="0" xfId="0" applyFont="1" applyFill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wrapText="1" inden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Border="1"/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/>
    <xf numFmtId="0" fontId="11" fillId="0" borderId="0" xfId="0" applyFont="1" applyFill="1" applyAlignment="1"/>
    <xf numFmtId="0" fontId="12" fillId="0" borderId="0" xfId="0" applyFont="1" applyFill="1" applyBorder="1" applyAlignment="1">
      <alignment horizontal="center" wrapText="1"/>
    </xf>
    <xf numFmtId="0" fontId="13" fillId="0" borderId="0" xfId="0" applyFont="1" applyFill="1" applyAlignment="1"/>
    <xf numFmtId="0" fontId="14" fillId="0" borderId="0" xfId="0" applyFont="1" applyFill="1"/>
    <xf numFmtId="0" fontId="9" fillId="0" borderId="3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12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 indent="1"/>
    </xf>
    <xf numFmtId="0" fontId="2" fillId="0" borderId="0" xfId="0" applyFont="1" applyFill="1"/>
    <xf numFmtId="0" fontId="14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14" fillId="0" borderId="17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164" fontId="2" fillId="0" borderId="17" xfId="0" applyNumberFormat="1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left" vertical="center"/>
    </xf>
    <xf numFmtId="0" fontId="14" fillId="0" borderId="20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center" vertical="center"/>
    </xf>
    <xf numFmtId="164" fontId="1" fillId="0" borderId="20" xfId="0" applyNumberFormat="1" applyFont="1" applyFill="1" applyBorder="1" applyAlignment="1">
      <alignment horizontal="center" vertical="center"/>
    </xf>
    <xf numFmtId="164" fontId="2" fillId="0" borderId="20" xfId="0" applyNumberFormat="1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8" fillId="0" borderId="10" xfId="0" applyFont="1" applyFill="1" applyBorder="1"/>
    <xf numFmtId="0" fontId="14" fillId="0" borderId="10" xfId="0" applyFont="1" applyFill="1" applyBorder="1"/>
    <xf numFmtId="0" fontId="14" fillId="0" borderId="17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/>
    <xf numFmtId="0" fontId="5" fillId="0" borderId="0" xfId="0" applyFont="1" applyFill="1" applyAlignment="1"/>
    <xf numFmtId="0" fontId="14" fillId="0" borderId="0" xfId="0" applyFont="1" applyFill="1" applyBorder="1" applyAlignment="1">
      <alignment horizontal="center" wrapText="1"/>
    </xf>
    <xf numFmtId="0" fontId="8" fillId="0" borderId="0" xfId="0" applyFont="1" applyFill="1"/>
    <xf numFmtId="0" fontId="9" fillId="0" borderId="2" xfId="0" applyFont="1" applyFill="1" applyBorder="1" applyAlignment="1">
      <alignment horizontal="center" vertical="center" wrapText="1"/>
    </xf>
    <xf numFmtId="0" fontId="14" fillId="0" borderId="0" xfId="0" applyFont="1" applyFill="1" applyBorder="1"/>
    <xf numFmtId="0" fontId="14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164" fontId="1" fillId="0" borderId="5" xfId="0" applyNumberFormat="1" applyFont="1" applyFill="1" applyBorder="1" applyAlignment="1">
      <alignment horizontal="center" vertical="center"/>
    </xf>
    <xf numFmtId="164" fontId="2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603-A@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abSelected="1" view="pageBreakPreview" zoomScale="91" zoomScaleNormal="94" zoomScaleSheetLayoutView="91" workbookViewId="0">
      <selection activeCell="F32" sqref="F32"/>
    </sheetView>
  </sheetViews>
  <sheetFormatPr defaultRowHeight="15.75" x14ac:dyDescent="0.25"/>
  <cols>
    <col min="1" max="1" width="4.5" style="1" customWidth="1"/>
    <col min="2" max="2" width="12" style="27" customWidth="1"/>
    <col min="3" max="3" width="14.75" style="1" customWidth="1"/>
    <col min="4" max="4" width="6.75" style="39" customWidth="1"/>
    <col min="5" max="5" width="13.125" style="31" customWidth="1"/>
    <col min="6" max="6" width="25.875" style="1" customWidth="1"/>
    <col min="7" max="7" width="5.625" style="1" customWidth="1"/>
    <col min="8" max="8" width="7.5" style="1" customWidth="1"/>
    <col min="9" max="9" width="6" style="1" customWidth="1"/>
    <col min="10" max="10" width="8" style="33" customWidth="1"/>
    <col min="11" max="11" width="5.375" style="33" customWidth="1"/>
    <col min="12" max="12" width="8.375" style="33" customWidth="1"/>
    <col min="13" max="13" width="5.5" style="33" hidden="1" customWidth="1"/>
    <col min="14" max="14" width="9.875" style="33" hidden="1" customWidth="1"/>
    <col min="15" max="15" width="16.625" style="33" customWidth="1"/>
    <col min="16" max="16" width="12.25" style="1" hidden="1" customWidth="1"/>
    <col min="17" max="18" width="9" style="2" hidden="1" customWidth="1"/>
    <col min="19" max="22" width="0" style="2" hidden="1" customWidth="1"/>
    <col min="23" max="16384" width="9" style="2"/>
  </cols>
  <sheetData>
    <row r="1" spans="1:18" ht="31.5" customHeight="1" x14ac:dyDescent="0.25">
      <c r="A1" s="87" t="s">
        <v>32</v>
      </c>
      <c r="B1" s="87"/>
      <c r="C1" s="87"/>
      <c r="D1" s="87"/>
      <c r="E1" s="87"/>
      <c r="F1" s="88" t="s">
        <v>30</v>
      </c>
      <c r="G1" s="89"/>
      <c r="H1" s="89"/>
      <c r="I1" s="89"/>
      <c r="J1" s="89"/>
      <c r="K1" s="89"/>
      <c r="L1" s="89"/>
      <c r="M1" s="89"/>
      <c r="N1" s="89"/>
      <c r="O1" s="89"/>
    </row>
    <row r="2" spans="1:18" ht="21.75" customHeight="1" x14ac:dyDescent="0.3">
      <c r="A2" s="90" t="s">
        <v>147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23"/>
    </row>
    <row r="3" spans="1:18" ht="19.5" customHeight="1" x14ac:dyDescent="0.25">
      <c r="A3" s="91" t="s">
        <v>119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24"/>
    </row>
    <row r="4" spans="1:18" ht="34.5" customHeight="1" x14ac:dyDescent="0.25">
      <c r="A4" s="92" t="s">
        <v>0</v>
      </c>
      <c r="B4" s="98" t="s">
        <v>27</v>
      </c>
      <c r="C4" s="100" t="s">
        <v>1</v>
      </c>
      <c r="D4" s="101"/>
      <c r="E4" s="92" t="s">
        <v>2</v>
      </c>
      <c r="F4" s="92" t="s">
        <v>8</v>
      </c>
      <c r="G4" s="93" t="s">
        <v>9</v>
      </c>
      <c r="H4" s="93" t="s">
        <v>29</v>
      </c>
      <c r="I4" s="95" t="s">
        <v>3</v>
      </c>
      <c r="J4" s="95"/>
      <c r="K4" s="95" t="s">
        <v>4</v>
      </c>
      <c r="L4" s="95"/>
      <c r="M4" s="96" t="s">
        <v>5</v>
      </c>
      <c r="N4" s="97"/>
      <c r="O4" s="92" t="s">
        <v>31</v>
      </c>
      <c r="P4" s="2"/>
    </row>
    <row r="5" spans="1:18" ht="31.5" customHeight="1" x14ac:dyDescent="0.25">
      <c r="A5" s="92"/>
      <c r="B5" s="99"/>
      <c r="C5" s="102"/>
      <c r="D5" s="103"/>
      <c r="E5" s="92"/>
      <c r="F5" s="92"/>
      <c r="G5" s="94"/>
      <c r="H5" s="94"/>
      <c r="I5" s="21" t="s">
        <v>6</v>
      </c>
      <c r="J5" s="22" t="s">
        <v>7</v>
      </c>
      <c r="K5" s="22" t="s">
        <v>6</v>
      </c>
      <c r="L5" s="22" t="s">
        <v>7</v>
      </c>
      <c r="M5" s="22" t="s">
        <v>6</v>
      </c>
      <c r="N5" s="22" t="s">
        <v>7</v>
      </c>
      <c r="O5" s="92"/>
      <c r="P5" s="2"/>
    </row>
    <row r="6" spans="1:18" s="13" customFormat="1" ht="24.75" customHeight="1" x14ac:dyDescent="0.25">
      <c r="A6" s="15">
        <f>IF(LEN(C6=0), SUBTOTAL(3,($C$6:C6)),"")</f>
        <v>1</v>
      </c>
      <c r="B6" s="30" t="s">
        <v>36</v>
      </c>
      <c r="C6" s="34" t="s">
        <v>48</v>
      </c>
      <c r="D6" s="36" t="s">
        <v>49</v>
      </c>
      <c r="E6" s="30" t="s">
        <v>37</v>
      </c>
      <c r="F6" s="16" t="s">
        <v>38</v>
      </c>
      <c r="G6" s="17">
        <v>1</v>
      </c>
      <c r="H6" s="17" t="s">
        <v>39</v>
      </c>
      <c r="I6" s="18">
        <v>4</v>
      </c>
      <c r="J6" s="17" t="str">
        <f>VLOOKUP(I6,$Q$6:$R$27,2)</f>
        <v>Bốn</v>
      </c>
      <c r="K6" s="18">
        <v>4</v>
      </c>
      <c r="L6" s="17" t="str">
        <f>VLOOKUP(K6,$Q$6:$R$27,2)</f>
        <v>Bốn</v>
      </c>
      <c r="M6" s="19"/>
      <c r="N6" s="17" t="str">
        <f>VLOOKUP(M6,$Q$6:$R$27,2)</f>
        <v>Không</v>
      </c>
      <c r="O6" s="28" t="s">
        <v>33</v>
      </c>
      <c r="P6" s="13">
        <v>1</v>
      </c>
      <c r="Q6" s="27">
        <v>0</v>
      </c>
      <c r="R6" s="27" t="s">
        <v>10</v>
      </c>
    </row>
    <row r="7" spans="1:18" s="13" customFormat="1" ht="21.75" customHeight="1" x14ac:dyDescent="0.25">
      <c r="A7" s="14">
        <f>IF(LEN(C7=0), SUBTOTAL(3,($C$6:C7)),"")</f>
        <v>2</v>
      </c>
      <c r="B7" s="29" t="s">
        <v>40</v>
      </c>
      <c r="C7" s="35" t="s">
        <v>50</v>
      </c>
      <c r="D7" s="37" t="s">
        <v>41</v>
      </c>
      <c r="E7" s="29" t="s">
        <v>42</v>
      </c>
      <c r="F7" s="9" t="s">
        <v>38</v>
      </c>
      <c r="G7" s="10">
        <v>1</v>
      </c>
      <c r="H7" s="10" t="s">
        <v>39</v>
      </c>
      <c r="I7" s="11">
        <v>3</v>
      </c>
      <c r="J7" s="10" t="str">
        <f>VLOOKUP(I7,$Q$6:$R$27,2)</f>
        <v>Ba</v>
      </c>
      <c r="K7" s="11">
        <v>3</v>
      </c>
      <c r="L7" s="10" t="str">
        <f>VLOOKUP(K7,$Q$6:$R$27,2)</f>
        <v>Ba</v>
      </c>
      <c r="M7" s="12"/>
      <c r="N7" s="10" t="str">
        <f>VLOOKUP(M7,$Q$6:$R$27,2)</f>
        <v>Không</v>
      </c>
      <c r="O7" s="20" t="s">
        <v>33</v>
      </c>
      <c r="P7" s="13">
        <v>1</v>
      </c>
      <c r="Q7" s="27">
        <v>0.5</v>
      </c>
      <c r="R7" s="27" t="s">
        <v>11</v>
      </c>
    </row>
    <row r="8" spans="1:18" s="13" customFormat="1" ht="21.75" customHeight="1" x14ac:dyDescent="0.25">
      <c r="A8" s="14">
        <f>IF(LEN(C8=0), SUBTOTAL(3,($C$6:C8)),"")</f>
        <v>3</v>
      </c>
      <c r="B8" s="29" t="s">
        <v>44</v>
      </c>
      <c r="C8" s="35" t="s">
        <v>45</v>
      </c>
      <c r="D8" s="37" t="s">
        <v>46</v>
      </c>
      <c r="E8" s="29" t="s">
        <v>47</v>
      </c>
      <c r="F8" s="9" t="s">
        <v>43</v>
      </c>
      <c r="G8" s="10">
        <v>2</v>
      </c>
      <c r="H8" s="10" t="s">
        <v>51</v>
      </c>
      <c r="I8" s="11">
        <v>2</v>
      </c>
      <c r="J8" s="10" t="str">
        <f>VLOOKUP(I8,$Q$6:$R$27,2)</f>
        <v>Hai</v>
      </c>
      <c r="K8" s="11">
        <v>2</v>
      </c>
      <c r="L8" s="10" t="str">
        <f>VLOOKUP(K8,$Q$6:$R$27,2)</f>
        <v>Hai</v>
      </c>
      <c r="M8" s="12"/>
      <c r="N8" s="10" t="str">
        <f>VLOOKUP(M8,$Q$6:$R$27,2)</f>
        <v>Không</v>
      </c>
      <c r="O8" s="20" t="s">
        <v>33</v>
      </c>
      <c r="P8" s="13">
        <v>1</v>
      </c>
      <c r="Q8" s="27">
        <v>1</v>
      </c>
      <c r="R8" s="27" t="s">
        <v>12</v>
      </c>
    </row>
    <row r="9" spans="1:18" s="13" customFormat="1" ht="21.75" customHeight="1" x14ac:dyDescent="0.25">
      <c r="A9" s="14">
        <f>IF(LEN(C9=0), SUBTOTAL(3,($C$6:C9)),"")</f>
        <v>4</v>
      </c>
      <c r="B9" s="40" t="s">
        <v>54</v>
      </c>
      <c r="C9" s="35" t="s">
        <v>52</v>
      </c>
      <c r="D9" s="37" t="s">
        <v>53</v>
      </c>
      <c r="E9" s="29" t="s">
        <v>55</v>
      </c>
      <c r="F9" s="9" t="s">
        <v>43</v>
      </c>
      <c r="G9" s="10">
        <v>2</v>
      </c>
      <c r="H9" s="10" t="s">
        <v>51</v>
      </c>
      <c r="I9" s="11">
        <v>4.5</v>
      </c>
      <c r="J9" s="10" t="str">
        <f>VLOOKUP(I9,$Q$6:$R$27,2)</f>
        <v>Bốn rưỡi</v>
      </c>
      <c r="K9" s="11">
        <v>4.5</v>
      </c>
      <c r="L9" s="10" t="str">
        <f>VLOOKUP(K9,$Q$6:$R$27,2)</f>
        <v>Bốn rưỡi</v>
      </c>
      <c r="M9" s="12"/>
      <c r="N9" s="10" t="str">
        <f>VLOOKUP(M9,$Q$6:$R$27,2)</f>
        <v>Không</v>
      </c>
      <c r="O9" s="20" t="s">
        <v>33</v>
      </c>
      <c r="P9" s="13">
        <v>1</v>
      </c>
      <c r="Q9" s="27">
        <v>1.5</v>
      </c>
      <c r="R9" s="27" t="s">
        <v>13</v>
      </c>
    </row>
    <row r="10" spans="1:18" s="13" customFormat="1" ht="21.75" customHeight="1" x14ac:dyDescent="0.25">
      <c r="A10" s="14">
        <f>IF(LEN(C10=0), SUBTOTAL(3,($C$6:C10)),"")</f>
        <v>5</v>
      </c>
      <c r="B10" s="40" t="s">
        <v>56</v>
      </c>
      <c r="C10" s="35" t="s">
        <v>57</v>
      </c>
      <c r="D10" s="37" t="s">
        <v>58</v>
      </c>
      <c r="E10" s="29" t="s">
        <v>59</v>
      </c>
      <c r="F10" s="9" t="s">
        <v>43</v>
      </c>
      <c r="G10" s="10">
        <v>2</v>
      </c>
      <c r="H10" s="10" t="s">
        <v>60</v>
      </c>
      <c r="I10" s="11">
        <v>2</v>
      </c>
      <c r="J10" s="10" t="str">
        <f>VLOOKUP(I10,$Q$6:$R$27,2)</f>
        <v>Hai</v>
      </c>
      <c r="K10" s="11">
        <v>2</v>
      </c>
      <c r="L10" s="10" t="str">
        <f>VLOOKUP(K10,$Q$6:$R$27,2)</f>
        <v>Hai</v>
      </c>
      <c r="M10" s="12"/>
      <c r="N10" s="10" t="str">
        <f>VLOOKUP(M10,$Q$6:$R$27,2)</f>
        <v>Không</v>
      </c>
      <c r="O10" s="20" t="s">
        <v>33</v>
      </c>
      <c r="P10" s="13">
        <v>1</v>
      </c>
      <c r="Q10" s="27">
        <v>2</v>
      </c>
      <c r="R10" s="27" t="s">
        <v>14</v>
      </c>
    </row>
    <row r="11" spans="1:18" s="13" customFormat="1" ht="21" customHeight="1" x14ac:dyDescent="0.25">
      <c r="A11" s="14">
        <f>IF(LEN(C11=0), SUBTOTAL(3,($C$6:C11)),"")</f>
        <v>6</v>
      </c>
      <c r="B11" s="40" t="s">
        <v>61</v>
      </c>
      <c r="C11" s="35" t="s">
        <v>62</v>
      </c>
      <c r="D11" s="37" t="s">
        <v>63</v>
      </c>
      <c r="E11" s="29" t="s">
        <v>64</v>
      </c>
      <c r="F11" s="9" t="s">
        <v>65</v>
      </c>
      <c r="G11" s="41">
        <v>1</v>
      </c>
      <c r="H11" s="10" t="s">
        <v>66</v>
      </c>
      <c r="I11" s="11">
        <v>1.5</v>
      </c>
      <c r="J11" s="10" t="str">
        <f>VLOOKUP(I11,$Q$6:$R$27,2)</f>
        <v>Một rưỡi</v>
      </c>
      <c r="K11" s="11">
        <v>1.5</v>
      </c>
      <c r="L11" s="10" t="str">
        <f>VLOOKUP(K11,$Q$6:$R$27,2)</f>
        <v>Một rưỡi</v>
      </c>
      <c r="M11" s="12"/>
      <c r="N11" s="10" t="str">
        <f>VLOOKUP(M11,$Q$6:$R$27,2)</f>
        <v>Không</v>
      </c>
      <c r="O11" s="20" t="s">
        <v>33</v>
      </c>
      <c r="P11" s="13">
        <v>1</v>
      </c>
      <c r="Q11" s="73">
        <v>2.5</v>
      </c>
      <c r="R11" s="73" t="s">
        <v>15</v>
      </c>
    </row>
    <row r="12" spans="1:18" s="13" customFormat="1" ht="25.5" customHeight="1" x14ac:dyDescent="0.25">
      <c r="A12" s="14">
        <f>IF(LEN(C12=0), SUBTOTAL(3,($C$6:C12)),"")</f>
        <v>7</v>
      </c>
      <c r="B12" s="64" t="s">
        <v>67</v>
      </c>
      <c r="C12" s="35" t="s">
        <v>68</v>
      </c>
      <c r="D12" s="37" t="s">
        <v>69</v>
      </c>
      <c r="E12" s="29" t="s">
        <v>70</v>
      </c>
      <c r="F12" s="9" t="s">
        <v>65</v>
      </c>
      <c r="G12" s="41">
        <v>1</v>
      </c>
      <c r="H12" s="10" t="s">
        <v>66</v>
      </c>
      <c r="I12" s="11">
        <v>1</v>
      </c>
      <c r="J12" s="10" t="str">
        <f>VLOOKUP(I12,$Q$6:$R$27,2)</f>
        <v>Một</v>
      </c>
      <c r="K12" s="11">
        <v>1</v>
      </c>
      <c r="L12" s="10" t="str">
        <f>VLOOKUP(K12,$Q$6:$R$27,2)</f>
        <v>Một</v>
      </c>
      <c r="M12" s="12"/>
      <c r="N12" s="10" t="str">
        <f>VLOOKUP(M12,$Q$6:$R$27,2)</f>
        <v>Không</v>
      </c>
      <c r="O12" s="20" t="s">
        <v>33</v>
      </c>
      <c r="P12" s="13">
        <v>1</v>
      </c>
      <c r="Q12" s="73">
        <v>3</v>
      </c>
      <c r="R12" s="73" t="s">
        <v>16</v>
      </c>
    </row>
    <row r="13" spans="1:18" s="61" customFormat="1" ht="25.5" customHeight="1" x14ac:dyDescent="0.25">
      <c r="A13" s="51">
        <f>IF(LEN(C13=0), SUBTOTAL(3,($C$6:C13)),"")</f>
        <v>8</v>
      </c>
      <c r="B13" s="52" t="s">
        <v>150</v>
      </c>
      <c r="C13" s="53" t="s">
        <v>149</v>
      </c>
      <c r="D13" s="54" t="s">
        <v>148</v>
      </c>
      <c r="E13" s="55" t="s">
        <v>55</v>
      </c>
      <c r="F13" s="56" t="s">
        <v>71</v>
      </c>
      <c r="G13" s="57">
        <v>2</v>
      </c>
      <c r="H13" s="57" t="s">
        <v>51</v>
      </c>
      <c r="I13" s="58">
        <v>3</v>
      </c>
      <c r="J13" s="57" t="str">
        <f>VLOOKUP(I13,$Q$6:$R$27,2)</f>
        <v>Ba</v>
      </c>
      <c r="K13" s="58">
        <v>3</v>
      </c>
      <c r="L13" s="57" t="str">
        <f>VLOOKUP(K13,$Q$6:$R$27,2)</f>
        <v>Ba</v>
      </c>
      <c r="M13" s="59"/>
      <c r="N13" s="57" t="str">
        <f>VLOOKUP(M13,$Q$6:$R$27,2)</f>
        <v>Không</v>
      </c>
      <c r="O13" s="60" t="s">
        <v>33</v>
      </c>
      <c r="P13" s="61">
        <v>1</v>
      </c>
      <c r="Q13" s="62">
        <v>4</v>
      </c>
      <c r="R13" s="62" t="s">
        <v>17</v>
      </c>
    </row>
    <row r="14" spans="1:18" s="13" customFormat="1" ht="22.5" customHeight="1" x14ac:dyDescent="0.25">
      <c r="A14" s="42">
        <f>IF(LEN(C14=0), SUBTOTAL(3,($C$6:C14)),"")</f>
        <v>9</v>
      </c>
      <c r="B14" s="63" t="s">
        <v>75</v>
      </c>
      <c r="C14" s="43" t="s">
        <v>76</v>
      </c>
      <c r="D14" s="44" t="s">
        <v>77</v>
      </c>
      <c r="E14" s="45" t="s">
        <v>78</v>
      </c>
      <c r="F14" s="46" t="s">
        <v>74</v>
      </c>
      <c r="G14" s="47">
        <v>1</v>
      </c>
      <c r="H14" s="47" t="s">
        <v>66</v>
      </c>
      <c r="I14" s="48">
        <v>2</v>
      </c>
      <c r="J14" s="47" t="str">
        <f>VLOOKUP(I14,$Q$6:$R$27,2)</f>
        <v>Hai</v>
      </c>
      <c r="K14" s="48">
        <v>2</v>
      </c>
      <c r="L14" s="47" t="str">
        <f>VLOOKUP(K14,$Q$6:$R$27,2)</f>
        <v>Hai</v>
      </c>
      <c r="M14" s="49"/>
      <c r="N14" s="47" t="str">
        <f>VLOOKUP(M14,$Q$6:$R$27,2)</f>
        <v>Không</v>
      </c>
      <c r="O14" s="50" t="s">
        <v>33</v>
      </c>
      <c r="P14" s="13">
        <v>1</v>
      </c>
      <c r="Q14" s="27">
        <v>4.5</v>
      </c>
      <c r="R14" s="27" t="s">
        <v>18</v>
      </c>
    </row>
    <row r="15" spans="1:18" s="13" customFormat="1" ht="24" customHeight="1" x14ac:dyDescent="0.25">
      <c r="A15" s="14">
        <f>IF(LEN(C15=0), SUBTOTAL(3,($C$6:C15)),"")</f>
        <v>10</v>
      </c>
      <c r="B15" s="40" t="s">
        <v>80</v>
      </c>
      <c r="C15" s="35" t="s">
        <v>81</v>
      </c>
      <c r="D15" s="37" t="s">
        <v>72</v>
      </c>
      <c r="E15" s="29" t="s">
        <v>82</v>
      </c>
      <c r="F15" s="9" t="s">
        <v>79</v>
      </c>
      <c r="G15" s="10">
        <v>4</v>
      </c>
      <c r="H15" s="10" t="s">
        <v>83</v>
      </c>
      <c r="I15" s="11">
        <v>3</v>
      </c>
      <c r="J15" s="10" t="str">
        <f>VLOOKUP(I15,$Q$6:$R$27,2)</f>
        <v>Ba</v>
      </c>
      <c r="K15" s="11">
        <v>3</v>
      </c>
      <c r="L15" s="10" t="str">
        <f>VLOOKUP(K15,$Q$6:$R$27,2)</f>
        <v>Ba</v>
      </c>
      <c r="M15" s="12"/>
      <c r="N15" s="10" t="str">
        <f>VLOOKUP(M15,$Q$6:$R$27,2)</f>
        <v>Không</v>
      </c>
      <c r="O15" s="20" t="s">
        <v>33</v>
      </c>
      <c r="P15" s="13">
        <v>1</v>
      </c>
      <c r="Q15" s="27">
        <v>5</v>
      </c>
      <c r="R15" s="27" t="s">
        <v>19</v>
      </c>
    </row>
    <row r="16" spans="1:18" s="13" customFormat="1" ht="24" customHeight="1" x14ac:dyDescent="0.25">
      <c r="A16" s="14">
        <f>IF(LEN(C16=0), SUBTOTAL(3,($C$6:C16)),"")</f>
        <v>11</v>
      </c>
      <c r="B16" s="40" t="s">
        <v>84</v>
      </c>
      <c r="C16" s="35" t="s">
        <v>85</v>
      </c>
      <c r="D16" s="37" t="s">
        <v>86</v>
      </c>
      <c r="E16" s="29" t="s">
        <v>87</v>
      </c>
      <c r="F16" s="9" t="s">
        <v>79</v>
      </c>
      <c r="G16" s="10">
        <v>2</v>
      </c>
      <c r="H16" s="10" t="s">
        <v>88</v>
      </c>
      <c r="I16" s="11">
        <v>3</v>
      </c>
      <c r="J16" s="10" t="str">
        <f>VLOOKUP(I16,$Q$6:$R$27,2)</f>
        <v>Ba</v>
      </c>
      <c r="K16" s="11">
        <v>3</v>
      </c>
      <c r="L16" s="10" t="str">
        <f>VLOOKUP(K16,$Q$6:$R$27,2)</f>
        <v>Ba</v>
      </c>
      <c r="M16" s="12"/>
      <c r="N16" s="10" t="str">
        <f>VLOOKUP(M16,$Q$6:$R$27,2)</f>
        <v>Không</v>
      </c>
      <c r="O16" s="20" t="s">
        <v>33</v>
      </c>
      <c r="P16" s="13">
        <v>1</v>
      </c>
      <c r="Q16" s="27">
        <v>5.5</v>
      </c>
      <c r="R16" s="27" t="s">
        <v>20</v>
      </c>
    </row>
    <row r="17" spans="1:18" s="13" customFormat="1" ht="24" customHeight="1" x14ac:dyDescent="0.25">
      <c r="A17" s="14">
        <f>IF(LEN(C17=0), SUBTOTAL(3,($C$6:C17)),"")</f>
        <v>12</v>
      </c>
      <c r="B17" s="40" t="s">
        <v>90</v>
      </c>
      <c r="C17" s="35" t="s">
        <v>91</v>
      </c>
      <c r="D17" s="37" t="s">
        <v>92</v>
      </c>
      <c r="E17" s="29" t="s">
        <v>73</v>
      </c>
      <c r="F17" s="9" t="s">
        <v>79</v>
      </c>
      <c r="G17" s="10">
        <v>1</v>
      </c>
      <c r="H17" s="10" t="s">
        <v>89</v>
      </c>
      <c r="I17" s="11">
        <v>3</v>
      </c>
      <c r="J17" s="10" t="str">
        <f>VLOOKUP(I17,$Q$6:$R$27,2)</f>
        <v>Ba</v>
      </c>
      <c r="K17" s="11">
        <v>3</v>
      </c>
      <c r="L17" s="10" t="str">
        <f>VLOOKUP(K17,$Q$6:$R$27,2)</f>
        <v>Ba</v>
      </c>
      <c r="M17" s="12"/>
      <c r="N17" s="10" t="str">
        <f>VLOOKUP(M17,$Q$6:$R$27,2)</f>
        <v>Không</v>
      </c>
      <c r="O17" s="20" t="s">
        <v>33</v>
      </c>
      <c r="P17" s="13">
        <v>1</v>
      </c>
      <c r="Q17" s="27">
        <v>6</v>
      </c>
      <c r="R17" s="27" t="s">
        <v>21</v>
      </c>
    </row>
    <row r="18" spans="1:18" s="13" customFormat="1" ht="24" customHeight="1" x14ac:dyDescent="0.25">
      <c r="A18" s="51">
        <f>IF(LEN(C18=0), SUBTOTAL(3,($C$6:C18)),"")</f>
        <v>13</v>
      </c>
      <c r="B18" s="52" t="s">
        <v>102</v>
      </c>
      <c r="C18" s="53" t="s">
        <v>103</v>
      </c>
      <c r="D18" s="54" t="s">
        <v>72</v>
      </c>
      <c r="E18" s="55" t="s">
        <v>104</v>
      </c>
      <c r="F18" s="56" t="s">
        <v>101</v>
      </c>
      <c r="G18" s="57">
        <v>1</v>
      </c>
      <c r="H18" s="57" t="s">
        <v>105</v>
      </c>
      <c r="I18" s="58">
        <v>6</v>
      </c>
      <c r="J18" s="57" t="str">
        <f>VLOOKUP(I18,$Q$6:$R$27,2)</f>
        <v>Sáu</v>
      </c>
      <c r="K18" s="58">
        <v>6</v>
      </c>
      <c r="L18" s="57" t="str">
        <f>VLOOKUP(K18,$Q$6:$R$27,2)</f>
        <v>Sáu</v>
      </c>
      <c r="M18" s="59"/>
      <c r="N18" s="57" t="str">
        <f>VLOOKUP(M18,$Q$6:$R$27,2)</f>
        <v>Không</v>
      </c>
      <c r="O18" s="60" t="s">
        <v>33</v>
      </c>
      <c r="P18" s="13">
        <v>1</v>
      </c>
      <c r="Q18" s="27">
        <v>8.5</v>
      </c>
      <c r="R18" s="27" t="s">
        <v>26</v>
      </c>
    </row>
    <row r="19" spans="1:18" s="61" customFormat="1" ht="34.5" customHeight="1" x14ac:dyDescent="0.25">
      <c r="A19" s="51">
        <f>IF(LEN(C19=0), SUBTOTAL(3,($C$6:C19)),"")</f>
        <v>14</v>
      </c>
      <c r="B19" s="52" t="s">
        <v>93</v>
      </c>
      <c r="C19" s="53" t="s">
        <v>94</v>
      </c>
      <c r="D19" s="54" t="s">
        <v>95</v>
      </c>
      <c r="E19" s="55" t="s">
        <v>96</v>
      </c>
      <c r="F19" s="56" t="s">
        <v>97</v>
      </c>
      <c r="G19" s="57">
        <v>1</v>
      </c>
      <c r="H19" s="57" t="s">
        <v>98</v>
      </c>
      <c r="I19" s="58">
        <v>3.5</v>
      </c>
      <c r="J19" s="57" t="str">
        <f>VLOOKUP(I19,$Q$6:$R$27,2)</f>
        <v>Ba</v>
      </c>
      <c r="K19" s="58">
        <v>3.5</v>
      </c>
      <c r="L19" s="57" t="str">
        <f>VLOOKUP(K19,$Q$6:$R$27,2)</f>
        <v>Ba</v>
      </c>
      <c r="M19" s="59"/>
      <c r="N19" s="57" t="str">
        <f>VLOOKUP(M19,$Q$6:$R$27,2)</f>
        <v>Không</v>
      </c>
      <c r="O19" s="86" t="s">
        <v>118</v>
      </c>
      <c r="P19" s="61">
        <v>1</v>
      </c>
      <c r="Q19" s="62">
        <v>6.5</v>
      </c>
      <c r="R19" s="62" t="s">
        <v>22</v>
      </c>
    </row>
    <row r="20" spans="1:18" s="13" customFormat="1" ht="24.75" customHeight="1" x14ac:dyDescent="0.25">
      <c r="A20" s="42">
        <f>IF(LEN(C20=0), SUBTOTAL(3,($C$6:C20)),"")</f>
        <v>15</v>
      </c>
      <c r="B20" s="63" t="s">
        <v>102</v>
      </c>
      <c r="C20" s="43" t="s">
        <v>103</v>
      </c>
      <c r="D20" s="44" t="s">
        <v>72</v>
      </c>
      <c r="E20" s="45" t="s">
        <v>104</v>
      </c>
      <c r="F20" s="46" t="s">
        <v>100</v>
      </c>
      <c r="G20" s="47">
        <v>1</v>
      </c>
      <c r="H20" s="47" t="s">
        <v>106</v>
      </c>
      <c r="I20" s="48">
        <v>4</v>
      </c>
      <c r="J20" s="47" t="str">
        <f>VLOOKUP(I20,$Q$6:$R$27,2)</f>
        <v>Bốn</v>
      </c>
      <c r="K20" s="48">
        <v>4</v>
      </c>
      <c r="L20" s="47" t="str">
        <f>VLOOKUP(K20,$Q$6:$R$27,2)</f>
        <v>Bốn</v>
      </c>
      <c r="M20" s="49"/>
      <c r="N20" s="47" t="str">
        <f>VLOOKUP(M20,$Q$6:$R$27,2)</f>
        <v>Không</v>
      </c>
      <c r="O20" s="50" t="s">
        <v>33</v>
      </c>
      <c r="P20" s="13">
        <v>1</v>
      </c>
      <c r="Q20" s="27">
        <v>7</v>
      </c>
      <c r="R20" s="27" t="s">
        <v>23</v>
      </c>
    </row>
    <row r="21" spans="1:18" s="13" customFormat="1" ht="24.75" customHeight="1" x14ac:dyDescent="0.25">
      <c r="A21" s="14">
        <f>IF(LEN(C21=0), SUBTOTAL(3,($C$6:C21)),"")</f>
        <v>16</v>
      </c>
      <c r="B21" s="40" t="s">
        <v>107</v>
      </c>
      <c r="C21" s="35" t="s">
        <v>108</v>
      </c>
      <c r="D21" s="37" t="s">
        <v>58</v>
      </c>
      <c r="E21" s="29" t="s">
        <v>109</v>
      </c>
      <c r="F21" s="9" t="s">
        <v>99</v>
      </c>
      <c r="G21" s="10">
        <v>2</v>
      </c>
      <c r="H21" s="65" t="s">
        <v>114</v>
      </c>
      <c r="I21" s="11">
        <v>1</v>
      </c>
      <c r="J21" s="10" t="str">
        <f>VLOOKUP(I21,$Q$6:$R$27,2)</f>
        <v>Một</v>
      </c>
      <c r="K21" s="11">
        <v>1</v>
      </c>
      <c r="L21" s="10" t="str">
        <f>VLOOKUP(K21,$Q$6:$R$27,2)</f>
        <v>Một</v>
      </c>
      <c r="M21" s="12"/>
      <c r="N21" s="10" t="str">
        <f>VLOOKUP(M21,$Q$6:$R$27,2)</f>
        <v>Không</v>
      </c>
      <c r="O21" s="20" t="s">
        <v>33</v>
      </c>
      <c r="P21" s="13">
        <v>1</v>
      </c>
      <c r="Q21" s="27">
        <v>7.5</v>
      </c>
      <c r="R21" s="27" t="s">
        <v>24</v>
      </c>
    </row>
    <row r="22" spans="1:18" s="61" customFormat="1" ht="24.75" customHeight="1" x14ac:dyDescent="0.25">
      <c r="A22" s="51">
        <f>IF(LEN(C22=0), SUBTOTAL(3,($C$6:C22)),"")</f>
        <v>17</v>
      </c>
      <c r="B22" s="52" t="s">
        <v>110</v>
      </c>
      <c r="C22" s="53" t="s">
        <v>111</v>
      </c>
      <c r="D22" s="54" t="s">
        <v>112</v>
      </c>
      <c r="E22" s="55" t="s">
        <v>113</v>
      </c>
      <c r="F22" s="56" t="s">
        <v>99</v>
      </c>
      <c r="G22" s="57">
        <v>2</v>
      </c>
      <c r="H22" s="57" t="s">
        <v>115</v>
      </c>
      <c r="I22" s="58">
        <v>1</v>
      </c>
      <c r="J22" s="57" t="str">
        <f>VLOOKUP(I22,$Q$6:$R$27,2)</f>
        <v>Một</v>
      </c>
      <c r="K22" s="58">
        <v>1</v>
      </c>
      <c r="L22" s="57" t="str">
        <f>VLOOKUP(K22,$Q$6:$R$27,2)</f>
        <v>Một</v>
      </c>
      <c r="M22" s="59"/>
      <c r="N22" s="57" t="str">
        <f>VLOOKUP(M22,$Q$6:$R$27,2)</f>
        <v>Không</v>
      </c>
      <c r="O22" s="60" t="s">
        <v>33</v>
      </c>
      <c r="P22" s="61">
        <v>1</v>
      </c>
      <c r="Q22" s="62">
        <v>8</v>
      </c>
      <c r="R22" s="62" t="s">
        <v>25</v>
      </c>
    </row>
    <row r="23" spans="1:18" s="13" customFormat="1" ht="31.5" customHeight="1" x14ac:dyDescent="0.25">
      <c r="A23" s="76">
        <f>IF(LEN(C23=0), SUBTOTAL(3,($C$6:C23)),"")</f>
        <v>18</v>
      </c>
      <c r="B23" s="77" t="s">
        <v>120</v>
      </c>
      <c r="C23" s="78" t="s">
        <v>121</v>
      </c>
      <c r="D23" s="79" t="s">
        <v>122</v>
      </c>
      <c r="E23" s="80" t="s">
        <v>123</v>
      </c>
      <c r="F23" s="81" t="s">
        <v>124</v>
      </c>
      <c r="G23" s="82">
        <v>2</v>
      </c>
      <c r="H23" s="82"/>
      <c r="I23" s="83">
        <v>2</v>
      </c>
      <c r="J23" s="82" t="str">
        <f>VLOOKUP(I23,$Q$6:$R$27,2)</f>
        <v>Hai</v>
      </c>
      <c r="K23" s="83">
        <v>2</v>
      </c>
      <c r="L23" s="82" t="str">
        <f>VLOOKUP(K23,$Q$6:$R$27,2)</f>
        <v>Hai</v>
      </c>
      <c r="M23" s="84"/>
      <c r="N23" s="82" t="str">
        <f>VLOOKUP(M23,$Q$6:$R$27,2)</f>
        <v>Không</v>
      </c>
      <c r="O23" s="85" t="s">
        <v>33</v>
      </c>
      <c r="P23" s="13">
        <v>1</v>
      </c>
      <c r="Q23" s="27">
        <v>8.5</v>
      </c>
      <c r="R23" s="27" t="s">
        <v>26</v>
      </c>
    </row>
    <row r="24" spans="1:18" s="13" customFormat="1" ht="33.75" customHeight="1" x14ac:dyDescent="0.25">
      <c r="A24" s="15">
        <f>IF(LEN(C24=0), SUBTOTAL(3,($C$6:C24)),"")</f>
        <v>19</v>
      </c>
      <c r="B24" s="74" t="s">
        <v>125</v>
      </c>
      <c r="C24" s="34" t="s">
        <v>126</v>
      </c>
      <c r="D24" s="36" t="s">
        <v>127</v>
      </c>
      <c r="E24" s="30" t="s">
        <v>128</v>
      </c>
      <c r="F24" s="16" t="s">
        <v>129</v>
      </c>
      <c r="G24" s="17"/>
      <c r="H24" s="17"/>
      <c r="I24" s="18">
        <v>2</v>
      </c>
      <c r="J24" s="17" t="str">
        <f>VLOOKUP(I24,$Q$6:$R$27,2)</f>
        <v>Hai</v>
      </c>
      <c r="K24" s="18">
        <v>2.5</v>
      </c>
      <c r="L24" s="17" t="str">
        <f>VLOOKUP(K24,$Q$6:$R$27,2)</f>
        <v>Hai rưỡi</v>
      </c>
      <c r="M24" s="19"/>
      <c r="N24" s="17" t="str">
        <f>VLOOKUP(M24,$Q$6:$R$27,2)</f>
        <v>Không</v>
      </c>
      <c r="O24" s="75" t="s">
        <v>130</v>
      </c>
      <c r="P24" s="13">
        <v>1</v>
      </c>
      <c r="Q24" s="27">
        <v>8.5</v>
      </c>
      <c r="R24" s="27" t="s">
        <v>26</v>
      </c>
    </row>
    <row r="25" spans="1:18" s="13" customFormat="1" ht="38.25" customHeight="1" x14ac:dyDescent="0.25">
      <c r="A25" s="14">
        <f>IF(LEN(C25=0), SUBTOTAL(3,($C$6:C25)),"")</f>
        <v>20</v>
      </c>
      <c r="B25" s="40" t="s">
        <v>135</v>
      </c>
      <c r="C25" s="35" t="s">
        <v>132</v>
      </c>
      <c r="D25" s="37" t="s">
        <v>133</v>
      </c>
      <c r="E25" s="40" t="s">
        <v>134</v>
      </c>
      <c r="F25" s="9" t="s">
        <v>131</v>
      </c>
      <c r="G25" s="10"/>
      <c r="H25" s="10"/>
      <c r="I25" s="11">
        <v>4.5</v>
      </c>
      <c r="J25" s="10" t="str">
        <f>VLOOKUP(I25,$Q$6:$R$27,2)</f>
        <v>Bốn rưỡi</v>
      </c>
      <c r="K25" s="11">
        <v>5.5</v>
      </c>
      <c r="L25" s="10" t="str">
        <f>VLOOKUP(K25,$Q$6:$R$27,2)</f>
        <v>Năm rưỡi</v>
      </c>
      <c r="M25" s="12"/>
      <c r="N25" s="10" t="str">
        <f>VLOOKUP(M25,$Q$6:$R$27,2)</f>
        <v>Không</v>
      </c>
      <c r="O25" s="72" t="s">
        <v>136</v>
      </c>
      <c r="P25" s="13">
        <v>1</v>
      </c>
      <c r="Q25" s="27">
        <v>8.5</v>
      </c>
      <c r="R25" s="27" t="s">
        <v>26</v>
      </c>
    </row>
    <row r="26" spans="1:18" s="13" customFormat="1" ht="24.75" customHeight="1" x14ac:dyDescent="0.25">
      <c r="A26" s="14">
        <f>IF(LEN(C26=0), SUBTOTAL(3,($C$6:C26)),"")</f>
        <v>21</v>
      </c>
      <c r="B26" s="40" t="s">
        <v>140</v>
      </c>
      <c r="C26" s="35" t="s">
        <v>137</v>
      </c>
      <c r="D26" s="37" t="s">
        <v>138</v>
      </c>
      <c r="E26" s="29" t="s">
        <v>143</v>
      </c>
      <c r="F26" s="9" t="s">
        <v>139</v>
      </c>
      <c r="G26" s="10"/>
      <c r="H26" s="10"/>
      <c r="I26" s="11">
        <v>3</v>
      </c>
      <c r="J26" s="10" t="str">
        <f>VLOOKUP(I26,$Q$6:$R$27,2)</f>
        <v>Ba</v>
      </c>
      <c r="K26" s="11">
        <v>3</v>
      </c>
      <c r="L26" s="10" t="str">
        <f>VLOOKUP(K26,$Q$6:$R$27,2)</f>
        <v>Ba</v>
      </c>
      <c r="M26" s="12"/>
      <c r="N26" s="10" t="str">
        <f>VLOOKUP(M26,$Q$6:$R$27,2)</f>
        <v>Không</v>
      </c>
      <c r="O26" s="20" t="s">
        <v>33</v>
      </c>
      <c r="P26" s="13">
        <v>1</v>
      </c>
      <c r="Q26" s="27">
        <v>8.5</v>
      </c>
      <c r="R26" s="27" t="s">
        <v>26</v>
      </c>
    </row>
    <row r="27" spans="1:18" s="13" customFormat="1" ht="24.75" customHeight="1" x14ac:dyDescent="0.25">
      <c r="A27" s="51">
        <f>IF(LEN(C27=0), SUBTOTAL(3,($C$6:C27)),"")</f>
        <v>22</v>
      </c>
      <c r="B27" s="52" t="s">
        <v>145</v>
      </c>
      <c r="C27" s="53" t="s">
        <v>141</v>
      </c>
      <c r="D27" s="54" t="s">
        <v>142</v>
      </c>
      <c r="E27" s="55" t="s">
        <v>144</v>
      </c>
      <c r="F27" s="56" t="s">
        <v>139</v>
      </c>
      <c r="G27" s="57"/>
      <c r="H27" s="57"/>
      <c r="I27" s="58">
        <v>0</v>
      </c>
      <c r="J27" s="57" t="str">
        <f>VLOOKUP(I27,$Q$6:$R$27,2)</f>
        <v>Không</v>
      </c>
      <c r="K27" s="58">
        <v>0</v>
      </c>
      <c r="L27" s="57" t="str">
        <f>VLOOKUP(K27,$Q$6:$R$27,2)</f>
        <v>Không</v>
      </c>
      <c r="M27" s="59"/>
      <c r="N27" s="57" t="str">
        <f>VLOOKUP(M27,$Q$6:$R$27,2)</f>
        <v>Không</v>
      </c>
      <c r="O27" s="60" t="s">
        <v>33</v>
      </c>
      <c r="P27" s="13">
        <v>1</v>
      </c>
      <c r="Q27" s="27">
        <v>8.5</v>
      </c>
      <c r="R27" s="27" t="s">
        <v>26</v>
      </c>
    </row>
    <row r="28" spans="1:18" ht="9" customHeight="1" x14ac:dyDescent="0.25">
      <c r="A28" s="3"/>
      <c r="B28" s="70"/>
      <c r="C28" s="4"/>
      <c r="D28" s="38"/>
      <c r="E28" s="3"/>
      <c r="F28" s="5"/>
      <c r="G28" s="5"/>
      <c r="H28" s="5"/>
      <c r="I28" s="3"/>
      <c r="J28" s="5"/>
      <c r="K28" s="32"/>
      <c r="L28" s="5"/>
      <c r="M28" s="5"/>
      <c r="N28" s="5"/>
      <c r="O28" s="32"/>
      <c r="P28" s="25"/>
    </row>
    <row r="29" spans="1:18" x14ac:dyDescent="0.25">
      <c r="C29" s="7" t="s">
        <v>28</v>
      </c>
      <c r="D29" s="8" t="str">
        <f>SUBTOTAL(9,P6:P27)&amp; "  Sinh viên"</f>
        <v>22  Sinh viên</v>
      </c>
      <c r="E29" s="6"/>
      <c r="G29" s="69"/>
      <c r="I29" s="69" t="s">
        <v>146</v>
      </c>
      <c r="J29" s="69"/>
      <c r="K29" s="69"/>
      <c r="L29" s="69"/>
      <c r="M29" s="69"/>
      <c r="N29" s="69"/>
      <c r="O29" s="69"/>
      <c r="P29" s="26"/>
    </row>
    <row r="30" spans="1:18" ht="5.25" customHeight="1" x14ac:dyDescent="0.25"/>
    <row r="31" spans="1:18" s="68" customFormat="1" x14ac:dyDescent="0.25">
      <c r="A31" s="39"/>
      <c r="B31" s="71"/>
      <c r="C31" s="104" t="s">
        <v>35</v>
      </c>
      <c r="D31" s="104"/>
      <c r="E31" s="66"/>
      <c r="F31" s="39"/>
      <c r="H31" s="39"/>
      <c r="I31" s="104" t="s">
        <v>34</v>
      </c>
      <c r="J31" s="104"/>
      <c r="K31" s="104"/>
      <c r="L31" s="104"/>
      <c r="M31" s="67"/>
      <c r="N31" s="67"/>
      <c r="O31" s="67"/>
      <c r="P31" s="39"/>
    </row>
    <row r="32" spans="1:18" ht="21.75" customHeight="1" x14ac:dyDescent="0.25"/>
    <row r="33" spans="1:16" x14ac:dyDescent="0.25">
      <c r="C33" s="31"/>
    </row>
    <row r="36" spans="1:16" s="68" customFormat="1" x14ac:dyDescent="0.25">
      <c r="A36" s="39"/>
      <c r="B36" s="71"/>
      <c r="C36" s="104" t="s">
        <v>116</v>
      </c>
      <c r="D36" s="104"/>
      <c r="E36" s="66"/>
      <c r="F36" s="39"/>
      <c r="G36" s="39"/>
      <c r="H36" s="39"/>
      <c r="I36" s="104" t="s">
        <v>117</v>
      </c>
      <c r="J36" s="104"/>
      <c r="K36" s="104"/>
      <c r="L36" s="104"/>
      <c r="M36" s="67"/>
      <c r="N36" s="67"/>
      <c r="O36" s="67"/>
      <c r="P36" s="39"/>
    </row>
  </sheetData>
  <autoFilter ref="A5:R5"/>
  <sortState ref="A24:R27">
    <sortCondition ref="F11:F26"/>
    <sortCondition ref="G11:G26"/>
  </sortState>
  <mergeCells count="19">
    <mergeCell ref="I36:L36"/>
    <mergeCell ref="I31:L31"/>
    <mergeCell ref="C31:D31"/>
    <mergeCell ref="C36:D36"/>
    <mergeCell ref="O4:O5"/>
    <mergeCell ref="A1:E1"/>
    <mergeCell ref="F1:O1"/>
    <mergeCell ref="A2:O2"/>
    <mergeCell ref="A3:O3"/>
    <mergeCell ref="A4:A5"/>
    <mergeCell ref="E4:E5"/>
    <mergeCell ref="F4:F5"/>
    <mergeCell ref="G4:G5"/>
    <mergeCell ref="H4:H5"/>
    <mergeCell ref="I4:J4"/>
    <mergeCell ref="K4:L4"/>
    <mergeCell ref="M4:N4"/>
    <mergeCell ref="B4:B5"/>
    <mergeCell ref="C4:D5"/>
  </mergeCells>
  <hyperlinks>
    <hyperlink ref="H21" r:id="rId1" display="603-A@"/>
  </hyperlinks>
  <printOptions horizontalCentered="1"/>
  <pageMargins left="0" right="0" top="0.25" bottom="0.5" header="0.25" footer="0.17"/>
  <pageSetup paperSize="9" orientation="landscape" r:id="rId2"/>
  <headerFooter alignWithMargins="0">
    <oddFooter>&amp;C&amp;11Trang &amp;P/&amp;N</oddFooter>
  </headerFooter>
  <colBreaks count="1" manualBreakCount="1">
    <brk id="15" max="1048575" man="1"/>
  </colBreaks>
  <ignoredErrors>
    <ignoredError sqref="S12:XFD12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DANH SÁCH</vt:lpstr>
      <vt:lpstr>'DANH SÁCH'!Print_Titles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Home</cp:lastModifiedBy>
  <cp:lastPrinted>2020-10-13T07:57:52Z</cp:lastPrinted>
  <dcterms:created xsi:type="dcterms:W3CDTF">2011-07-07T10:05:02Z</dcterms:created>
  <dcterms:modified xsi:type="dcterms:W3CDTF">2020-10-13T09:19:29Z</dcterms:modified>
</cp:coreProperties>
</file>