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<sst xmlns="http://schemas.openxmlformats.org/spreadsheetml/2006/main" count="54" uniqueCount="46">
  <si>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</si>
  <si>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</si>
  <si>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</si>
  <si>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</si>
  <si>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</si>
  <si>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</si>
  <si>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</si>
  <si>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</si>
  <si>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</si>
  <si>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</si>
  <si>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</si>
  <si>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</si>
  <si>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</si>
  <si>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</si>
  <si>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</si>
  <si>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</si>
  <si>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</si>
  <si>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</si>
  <si>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</si>
  <si>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</si>
  <si>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</si>
  <si>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</si>
  <si>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</si>
  <si>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</si>
  <si>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</si>
  <si>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</si>
  <si>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</si>
  <si>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</si>
  <si>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</si>
  <si>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</si>
  <si>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</si>
  <si>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</si>
  <si>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</si>
  <si>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</si>
  <si>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03</t>
  </si>
  <si>
    <t>B16DCAT140</t>
  </si>
  <si>
    <t>Phạm Hải</t>
  </si>
  <si>
    <t>Sơn</t>
  </si>
  <si>
    <t>D16CQAT04-B</t>
  </si>
  <si>
    <t>INT14107</t>
  </si>
  <si>
    <t>Kiểm thử xâm nhập mạng (INT14107)</t>
  </si>
  <si>
    <t>G03-A2</t>
  </si>
  <si>
    <t>BẢNG ĐIỂM HỌC PHẦN</t>
  </si>
  <si>
    <t>Hà Nội, ngày 29 tháng 10 năm 2020</t>
  </si>
  <si>
    <t>v</t>
  </si>
  <si>
    <t>13g00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</si>
</sst>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10" sqref="A10:XFD16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1.125" style="1" customWidth="1"/>
    <col min="4" max="4" width="7" style="1" customWidth="1"/>
    <col min="5" max="5" width="11.2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6" t="s">
        <v>0</v>
      </c>
      <c r="B1" s="46"/>
      <c r="C1" s="46"/>
      <c r="D1" s="46"/>
      <c r="E1" s="46"/>
      <c r="F1" s="52" t="s">
        <v>42</v>
      </c>
      <c r="G1" s="52"/>
      <c r="H1" s="52"/>
      <c r="I1" s="52"/>
      <c r="J1" s="52"/>
      <c r="K1" s="52"/>
      <c r="L1" s="52"/>
      <c r="M1" s="52"/>
      <c r="N1" s="52"/>
      <c r="O1" s="52"/>
    </row>
    <row r="2" spans="1:31" ht="43.5" customHeight="1" x14ac:dyDescent="0.25">
      <c r="A2" s="47" t="s">
        <v>30</v>
      </c>
      <c r="B2" s="48"/>
      <c r="C2" s="48"/>
      <c r="D2" s="48"/>
      <c r="E2" s="48"/>
      <c r="F2" s="49" t="s">
        <v>33</v>
      </c>
      <c r="G2" s="49"/>
      <c r="H2" s="49"/>
      <c r="I2" s="49"/>
      <c r="J2" s="49"/>
      <c r="K2" s="49"/>
      <c r="L2" s="49"/>
      <c r="M2" s="49"/>
      <c r="N2" s="49"/>
      <c r="O2" s="49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0" t="s">
        <v>1</v>
      </c>
      <c r="B3" s="50"/>
      <c r="C3" s="60" t="s">
        <v>40</v>
      </c>
      <c r="D3" s="60"/>
      <c r="E3" s="60"/>
      <c r="F3" s="60"/>
      <c r="G3" s="60"/>
      <c r="H3" s="60"/>
      <c r="I3" s="60"/>
      <c r="J3" s="50"/>
      <c r="K3" s="50"/>
      <c r="L3" s="21"/>
      <c r="M3" s="21"/>
      <c r="N3" s="21"/>
      <c r="O3" s="21"/>
      <c r="P3" s="6"/>
      <c r="Q3" s="53" t="s">
        <v>27</v>
      </c>
      <c r="R3" s="53" t="s">
        <v>5</v>
      </c>
      <c r="S3" s="53" t="s">
        <v>26</v>
      </c>
      <c r="T3" s="53" t="s">
        <v>25</v>
      </c>
      <c r="U3" s="53"/>
      <c r="V3" s="53"/>
      <c r="W3" s="53"/>
      <c r="X3" s="53" t="s">
        <v>24</v>
      </c>
      <c r="Y3" s="53"/>
      <c r="Z3" s="53" t="s">
        <v>22</v>
      </c>
      <c r="AA3" s="53"/>
      <c r="AB3" s="53" t="s">
        <v>23</v>
      </c>
      <c r="AC3" s="53"/>
      <c r="AD3" s="53" t="s">
        <v>21</v>
      </c>
      <c r="AE3" s="53"/>
    </row>
    <row r="4" spans="1:31" ht="17.25" customHeight="1" x14ac:dyDescent="0.25">
      <c r="A4" s="51" t="s">
        <v>28</v>
      </c>
      <c r="B4" s="51"/>
      <c r="C4" s="35">
        <v>44129</v>
      </c>
      <c r="D4" s="36"/>
      <c r="E4" s="24"/>
      <c r="F4" s="24"/>
      <c r="G4" s="34" t="s">
        <v>29</v>
      </c>
      <c r="H4" s="34"/>
      <c r="I4" s="34"/>
      <c r="J4" s="61" t="s">
        <v>45</v>
      </c>
      <c r="K4" s="61"/>
      <c r="L4" s="61"/>
      <c r="M4" s="22"/>
      <c r="N4" s="22"/>
      <c r="O4" s="21"/>
      <c r="P4" s="6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</row>
    <row r="5" spans="1:31" ht="44.25" customHeight="1" x14ac:dyDescent="0.25">
      <c r="A5" s="37" t="s">
        <v>2</v>
      </c>
      <c r="B5" s="54" t="s">
        <v>3</v>
      </c>
      <c r="C5" s="56" t="s">
        <v>4</v>
      </c>
      <c r="D5" s="57"/>
      <c r="E5" s="37" t="s">
        <v>5</v>
      </c>
      <c r="F5" s="44" t="s">
        <v>6</v>
      </c>
      <c r="G5" s="44" t="s">
        <v>7</v>
      </c>
      <c r="H5" s="44" t="s">
        <v>8</v>
      </c>
      <c r="I5" s="44" t="s">
        <v>9</v>
      </c>
      <c r="J5" s="43" t="s">
        <v>10</v>
      </c>
      <c r="K5" s="37" t="s">
        <v>11</v>
      </c>
      <c r="L5" s="37" t="s">
        <v>12</v>
      </c>
      <c r="M5" s="37" t="s">
        <v>31</v>
      </c>
      <c r="N5" s="37" t="s">
        <v>32</v>
      </c>
      <c r="O5" s="37" t="s">
        <v>13</v>
      </c>
      <c r="P5" s="6"/>
      <c r="Q5" s="53"/>
      <c r="R5" s="53"/>
      <c r="S5" s="53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9"/>
      <c r="B6" s="55"/>
      <c r="C6" s="58"/>
      <c r="D6" s="59"/>
      <c r="E6" s="39"/>
      <c r="F6" s="44"/>
      <c r="G6" s="44"/>
      <c r="H6" s="44"/>
      <c r="I6" s="44"/>
      <c r="J6" s="43"/>
      <c r="K6" s="38"/>
      <c r="L6" s="38"/>
      <c r="M6" s="38"/>
      <c r="N6" s="38"/>
      <c r="O6" s="38"/>
      <c r="P6" s="6"/>
      <c r="Q6" s="10" t="str">
        <f>+C3</f>
        <v>Kiểm thử xâm nhập mạng (INT14107)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1</v>
      </c>
      <c r="Y6" s="14">
        <f>+$X$6/$S$6</f>
        <v>1</v>
      </c>
      <c r="Z6" s="15">
        <f>COUNTIF($P$7:$P$9,"Thi lại")</f>
        <v>0</v>
      </c>
      <c r="AA6" s="14">
        <f>+$Z$6/$S$6</f>
        <v>0</v>
      </c>
      <c r="AB6" s="15">
        <f>COUNTIF($P$7:$P$9,"Học lại")</f>
        <v>1</v>
      </c>
      <c r="AC6" s="14">
        <f>+$AB$6/$S$6</f>
        <v>1</v>
      </c>
      <c r="AD6" s="7">
        <f>COUNTIF($P$8:$P$9,"Đạt")</f>
        <v>0</v>
      </c>
      <c r="AE6" s="13">
        <f>+$AD$6/$S$6</f>
        <v>0</v>
      </c>
    </row>
    <row r="7" spans="1:31" ht="14.25" customHeight="1" x14ac:dyDescent="0.25">
      <c r="A7" s="40" t="s">
        <v>19</v>
      </c>
      <c r="B7" s="41"/>
      <c r="C7" s="41"/>
      <c r="D7" s="41"/>
      <c r="E7" s="42"/>
      <c r="F7" s="3">
        <v>10</v>
      </c>
      <c r="G7" s="3">
        <v>10</v>
      </c>
      <c r="H7" s="20">
        <v>0</v>
      </c>
      <c r="I7" s="3">
        <v>30</v>
      </c>
      <c r="J7" s="4">
        <f>100-(F7+G7+H7+I7)</f>
        <v>50</v>
      </c>
      <c r="K7" s="39"/>
      <c r="L7" s="39"/>
      <c r="M7" s="39"/>
      <c r="N7" s="39"/>
      <c r="O7" s="39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46.5" customHeight="1" x14ac:dyDescent="0.25">
      <c r="A8" s="25">
        <f>IF(LEN(B8=0),SUBTOTAL(3,$B$8:B8),"")</f>
        <v>1</v>
      </c>
      <c r="B8" s="26" t="s">
        <v>35</v>
      </c>
      <c r="C8" s="27" t="s">
        <v>36</v>
      </c>
      <c r="D8" s="28" t="s">
        <v>37</v>
      </c>
      <c r="E8" s="26" t="s">
        <v>38</v>
      </c>
      <c r="F8" s="29">
        <v>7</v>
      </c>
      <c r="G8" s="29">
        <v>6</v>
      </c>
      <c r="H8" s="29" t="s">
        <v>20</v>
      </c>
      <c r="I8" s="29">
        <v>6</v>
      </c>
      <c r="J8" s="30" t="s">
        <v>44</v>
      </c>
      <c r="K8" s="31">
        <f>IF(J8="H","I",IF(OR(J8="DC",J8="C",J8="V"),0,ROUND(SUMPRODUCT(F8:J8,$F$7:$J$7)/100,1)))</f>
        <v>0</v>
      </c>
      <c r="L8" s="32" t="str">
        <f>IF(OR($F8=0,$G8=0,$H8=0,$I8=0),"Không đủ ĐKDT",IF(AND(J8=0,K8&gt;=4),"Không đạt",IF(J8="V", "Vắng", IF(J8="DC", "Đình chỉ thi",IF(J8="H", "Vắng có phép","")))))</f>
        <v>Vắng</v>
      </c>
      <c r="M8" s="32" t="s">
        <v>39</v>
      </c>
      <c r="N8" s="32" t="s">
        <v>34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Học lại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45" t="s">
        <v>43</v>
      </c>
      <c r="H9" s="45"/>
      <c r="I9" s="45"/>
      <c r="J9" s="45"/>
      <c r="K9" s="45"/>
      <c r="L9" s="45"/>
      <c r="M9" s="45"/>
      <c r="N9" s="45"/>
      <c r="O9" s="45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M5:M7"/>
    <mergeCell ref="N5:N7"/>
    <mergeCell ref="A7:E7"/>
    <mergeCell ref="F5:F6"/>
  </mergeCells>
  <conditionalFormatting sqref="F8:J8">
    <cfRule type="cellIs" dxfId="9" priority="42" operator="greaterThan">
      <formula>10</formula>
    </cfRule>
  </conditionalFormatting>
  <conditionalFormatting sqref="J8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8">
    <cfRule type="cellIs" dxfId="2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B10:B1048576 B1:B8">
    <cfRule type="duplicateValues" dxfId="1" priority="57"/>
  </conditionalFormatting>
  <conditionalFormatting sqref="B9">
    <cfRule type="duplicateValues" dxfId="0" priority="60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54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2020-10-29T03:50:38Z</cp:lastPrinted>
  <dcterms:created xsi:type="dcterms:W3CDTF">2015-04-17T02:48:53Z</dcterms:created>
  <dcterms:modified xsi:type="dcterms:W3CDTF">2020-10-29T03:59:47Z</dcterms:modified>
</cp:coreProperties>
</file>